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lo\Desktop\"/>
    </mc:Choice>
  </mc:AlternateContent>
  <bookViews>
    <workbookView xWindow="0" yWindow="0" windowWidth="20490" windowHeight="763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5" i="1" s="1"/>
  <c r="K35" i="1" l="1"/>
  <c r="I24" i="1"/>
  <c r="I25" i="1" s="1"/>
  <c r="K24" i="1"/>
  <c r="K25" i="1" s="1"/>
  <c r="C32" i="1"/>
  <c r="C24" i="1"/>
  <c r="C25" i="1" s="1"/>
  <c r="O24" i="1"/>
  <c r="O25" i="1" s="1"/>
  <c r="M24" i="1"/>
  <c r="M25" i="1" s="1"/>
  <c r="G24" i="1"/>
  <c r="G25" i="1" s="1"/>
  <c r="I35" i="1" l="1"/>
  <c r="M35" i="1" s="1"/>
  <c r="D34" i="1"/>
  <c r="D37" i="1" l="1"/>
  <c r="M37" i="1" s="1"/>
</calcChain>
</file>

<file path=xl/sharedStrings.xml><?xml version="1.0" encoding="utf-8"?>
<sst xmlns="http://schemas.openxmlformats.org/spreadsheetml/2006/main" count="65" uniqueCount="58">
  <si>
    <t>Local Organizing Committee</t>
  </si>
  <si>
    <t>Associação de Pais e Amigos da Ginástica de Loulé (APAGL)</t>
  </si>
  <si>
    <t>Rua da Marroquia, 30    8100-684 Loulé / Portugal</t>
  </si>
  <si>
    <t>Club/Federation</t>
  </si>
  <si>
    <t>Name</t>
  </si>
  <si>
    <t>Address</t>
  </si>
  <si>
    <t>Street</t>
  </si>
  <si>
    <t>Local Postal Code</t>
  </si>
  <si>
    <t>Country</t>
  </si>
  <si>
    <t>E-Mail</t>
  </si>
  <si>
    <t xml:space="preserve">13-14 </t>
  </si>
  <si>
    <t xml:space="preserve">U13 </t>
  </si>
  <si>
    <t xml:space="preserve">JUNIOR </t>
  </si>
  <si>
    <t xml:space="preserve">SENIOR </t>
  </si>
  <si>
    <t>Coaches</t>
  </si>
  <si>
    <t>Signature</t>
  </si>
  <si>
    <t xml:space="preserve">Date </t>
  </si>
  <si>
    <t>____/_____/______</t>
  </si>
  <si>
    <t>e-mail: loulecup.apagl@gmail.com</t>
  </si>
  <si>
    <t>website: www.apagl.pt</t>
  </si>
  <si>
    <t>Male</t>
  </si>
  <si>
    <t>Female</t>
  </si>
  <si>
    <t>Total of Gymnasts</t>
  </si>
  <si>
    <t>Fee</t>
  </si>
  <si>
    <t>TOTAL</t>
  </si>
  <si>
    <t>FIG Judges</t>
  </si>
  <si>
    <t>National Judges</t>
  </si>
  <si>
    <t>Officials</t>
  </si>
  <si>
    <t>Other</t>
  </si>
  <si>
    <t>TOTAL DELEGATION</t>
  </si>
  <si>
    <t>Contact</t>
  </si>
  <si>
    <t>DELEGATION NUMBERS</t>
  </si>
  <si>
    <t>AGE GROUP</t>
  </si>
  <si>
    <t>GENDER</t>
  </si>
  <si>
    <t>ONLY TRA</t>
  </si>
  <si>
    <t>ONLY DMT</t>
  </si>
  <si>
    <t>ONLY TUM</t>
  </si>
  <si>
    <t>Each delegation must be accompanied by at least  1 (one) judge with a valid FIG judges brevet per each 8 competitors (1-8 = 1 Judge, 9-16 = 2 Judges, 17-24 = 3 Judges, 25 or more = 4 Judges). Delegations only competing in the U13 and 13-14 age groups might be accompanied by judges with a national brevet only (no FIG brevet needed). The delegations that do not comply with these rules will be penalized with the payment of €50/gymnast (fifty euros per gymnast) for each missing judge (e.g. a delegation with 11 gymnasts needs two judges or one judge plus a fine of €150 or a penalty of €550).</t>
  </si>
  <si>
    <t>Missing Judges fine
(€50/gymnast)</t>
  </si>
  <si>
    <t>#gymnasts</t>
  </si>
  <si>
    <t>#judges</t>
  </si>
  <si>
    <t>TRA+DMT+TU</t>
  </si>
  <si>
    <t>DMT+TU</t>
  </si>
  <si>
    <t>TRA+TU</t>
  </si>
  <si>
    <t>TRA+DMT</t>
  </si>
  <si>
    <r>
      <t xml:space="preserve">DEFINITIVE ENTRIES                                                                                             </t>
    </r>
    <r>
      <rPr>
        <b/>
        <sz val="10"/>
        <color rgb="FFFFFFFF"/>
        <rFont val="Calibri"/>
        <family val="2"/>
      </rPr>
      <t>to be sent to: loulecup.apagl@gmail.com</t>
    </r>
  </si>
  <si>
    <t>Total Entry Fees</t>
  </si>
  <si>
    <t>Y</t>
  </si>
  <si>
    <t>N</t>
  </si>
  <si>
    <t>NIF (Only Portuguese)</t>
  </si>
  <si>
    <t>Phone</t>
  </si>
  <si>
    <t xml:space="preserve"> 19th Loulé Cup 2026
Loulé – Portugal
8th to 10th October</t>
  </si>
  <si>
    <t>Early Definitive Registration within deadline (10% discount)</t>
  </si>
  <si>
    <t>Account Name: ASSOCIACAO PAIS AMIGOS GINASTICA DE LOULE</t>
  </si>
  <si>
    <t>Reference: Loulé Cup 2026 (followed by the name of the Club, Association or Federation)</t>
  </si>
  <si>
    <t>Bank: CAIXA GERAL DEPOSITOS              IBAN: PT50 0035 0399 00066945730 10              BIC/SWIFT: CGDIPTPL</t>
  </si>
  <si>
    <t>LOC: Marta Martins / Paulo Dias            Tel: +351 932895679 / +351 965553566</t>
  </si>
  <si>
    <t>Deadline: 15th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</si>
</sst>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&quot;€&quot;\ #,##0.00"/>
  </numFmts>
  <fonts count="2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Calibri"/>
      <family val="2"/>
      <scheme val="minor"/>
    </font>
    <font>
      <sz val="9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rgb="FFFFFFFF"/>
      <name val="Calibri"/>
      <family val="2"/>
    </font>
    <font>
      <sz val="11"/>
      <name val="Calibri"/>
      <family val="2"/>
    </font>
    <font>
      <b/>
      <i/>
      <u/>
      <sz val="12"/>
      <color rgb="FFFFFFFF"/>
      <name val="Calibri"/>
      <family val="2"/>
    </font>
    <font>
      <b/>
      <sz val="11"/>
      <color rgb="FFFFFFFF"/>
      <name val="Calibri"/>
      <family val="2"/>
    </font>
    <font>
      <b/>
      <sz val="10"/>
      <color rgb="FFFFFFFF"/>
      <name val="Calibri"/>
      <family val="2"/>
    </font>
    <font>
      <sz val="11"/>
      <color rgb="FFFFFFFF"/>
      <name val="Calibri"/>
      <family val="2"/>
    </font>
    <font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73763"/>
        <bgColor rgb="FF073763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D8D8D8"/>
      </patternFill>
    </fill>
    <fill>
      <patternFill patternType="solid">
        <fgColor theme="0" tint="-0.14996795556505021"/>
        <bgColor rgb="FFD8D8D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rgb="FFD9D9D9"/>
      </patternFill>
    </fill>
    <fill>
      <patternFill patternType="solid">
        <fgColor rgb="FFFF0000"/>
        <bgColor rgb="FFCC0000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8">
    <xf numFmtId="0" fontId="0" fillId="0" borderId="0" xfId="0"/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justify" wrapText="1"/>
    </xf>
    <xf numFmtId="165" fontId="0" fillId="0" borderId="0" xfId="0" applyNumberFormat="1"/>
    <xf numFmtId="0" fontId="25" fillId="0" borderId="0" xfId="0" applyFont="1"/>
    <xf numFmtId="0" fontId="27" fillId="11" borderId="41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27" fillId="11" borderId="40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0" xfId="0" applyBorder="1" applyAlignment="1">
      <alignment horizontal="center"/>
    </xf>
    <xf numFmtId="0" fontId="21" fillId="6" borderId="8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1" fillId="6" borderId="15" xfId="0" applyFont="1" applyFill="1" applyBorder="1" applyAlignment="1">
      <alignment horizontal="center" vertical="center" wrapText="1"/>
    </xf>
    <xf numFmtId="0" fontId="21" fillId="6" borderId="16" xfId="0" applyFont="1" applyFill="1" applyBorder="1" applyAlignment="1">
      <alignment horizontal="center" vertical="center" wrapText="1"/>
    </xf>
    <xf numFmtId="164" fontId="18" fillId="5" borderId="20" xfId="0" applyNumberFormat="1" applyFont="1" applyFill="1" applyBorder="1" applyAlignment="1">
      <alignment horizontal="center" vertical="center"/>
    </xf>
    <xf numFmtId="164" fontId="18" fillId="5" borderId="4" xfId="0" applyNumberFormat="1" applyFont="1" applyFill="1" applyBorder="1" applyAlignment="1">
      <alignment horizontal="center" vertical="center"/>
    </xf>
    <xf numFmtId="164" fontId="18" fillId="5" borderId="23" xfId="0" applyNumberFormat="1" applyFont="1" applyFill="1" applyBorder="1" applyAlignment="1">
      <alignment horizontal="center" vertical="center"/>
    </xf>
    <xf numFmtId="164" fontId="18" fillId="5" borderId="21" xfId="0" applyNumberFormat="1" applyFont="1" applyFill="1" applyBorder="1" applyAlignment="1">
      <alignment horizontal="center" vertical="center"/>
    </xf>
    <xf numFmtId="164" fontId="18" fillId="5" borderId="16" xfId="0" applyNumberFormat="1" applyFont="1" applyFill="1" applyBorder="1" applyAlignment="1">
      <alignment horizontal="center" vertical="center"/>
    </xf>
    <xf numFmtId="164" fontId="18" fillId="5" borderId="17" xfId="0" applyNumberFormat="1" applyFont="1" applyFill="1" applyBorder="1" applyAlignment="1">
      <alignment horizontal="center" vertical="center"/>
    </xf>
    <xf numFmtId="1" fontId="21" fillId="7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19" fillId="5" borderId="19" xfId="0" applyNumberFormat="1" applyFont="1" applyFill="1" applyBorder="1" applyAlignment="1">
      <alignment horizontal="center" vertical="center"/>
    </xf>
    <xf numFmtId="0" fontId="19" fillId="5" borderId="19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1" fillId="0" borderId="10" xfId="0" applyFont="1" applyBorder="1"/>
    <xf numFmtId="0" fontId="11" fillId="0" borderId="11" xfId="0" applyFont="1" applyBorder="1"/>
    <xf numFmtId="0" fontId="16" fillId="6" borderId="21" xfId="0" applyFont="1" applyFill="1" applyBorder="1" applyAlignment="1">
      <alignment horizontal="center" vertical="center"/>
    </xf>
    <xf numFmtId="0" fontId="16" fillId="6" borderId="16" xfId="0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horizontal="center" vertical="center"/>
    </xf>
    <xf numFmtId="0" fontId="22" fillId="9" borderId="24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5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" fillId="0" borderId="27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1" fontId="21" fillId="7" borderId="3" xfId="0" applyNumberFormat="1" applyFont="1" applyFill="1" applyBorder="1" applyAlignment="1">
      <alignment horizontal="center" vertical="center"/>
    </xf>
    <xf numFmtId="1" fontId="21" fillId="7" borderId="5" xfId="0" applyNumberFormat="1" applyFont="1" applyFill="1" applyBorder="1" applyAlignment="1">
      <alignment horizontal="center" vertical="center"/>
    </xf>
    <xf numFmtId="1" fontId="21" fillId="7" borderId="2" xfId="0" applyNumberFormat="1" applyFont="1" applyFill="1" applyBorder="1" applyAlignment="1">
      <alignment horizontal="center" vertical="center"/>
    </xf>
    <xf numFmtId="164" fontId="19" fillId="8" borderId="3" xfId="0" applyNumberFormat="1" applyFont="1" applyFill="1" applyBorder="1" applyAlignment="1">
      <alignment horizontal="center" vertical="center"/>
    </xf>
    <xf numFmtId="164" fontId="19" fillId="8" borderId="5" xfId="0" applyNumberFormat="1" applyFont="1" applyFill="1" applyBorder="1" applyAlignment="1">
      <alignment horizontal="center" vertical="center"/>
    </xf>
    <xf numFmtId="164" fontId="19" fillId="8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26" xfId="1" applyBorder="1" applyAlignment="1">
      <alignment horizontal="center" vertical="center"/>
    </xf>
    <xf numFmtId="0" fontId="13" fillId="4" borderId="34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36" xfId="0" applyFont="1" applyFill="1" applyBorder="1" applyAlignment="1">
      <alignment horizontal="center" vertical="center" wrapText="1"/>
    </xf>
    <xf numFmtId="0" fontId="12" fillId="12" borderId="37" xfId="0" applyFont="1" applyFill="1" applyBorder="1" applyAlignment="1">
      <alignment horizontal="center" vertical="center"/>
    </xf>
    <xf numFmtId="0" fontId="12" fillId="12" borderId="38" xfId="0" applyFont="1" applyFill="1" applyBorder="1" applyAlignment="1">
      <alignment horizontal="center" vertical="center"/>
    </xf>
    <xf numFmtId="0" fontId="12" fillId="12" borderId="39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2" fillId="9" borderId="21" xfId="0" applyFont="1" applyFill="1" applyBorder="1" applyAlignment="1">
      <alignment horizontal="center" vertical="center" wrapText="1"/>
    </xf>
    <xf numFmtId="0" fontId="22" fillId="9" borderId="16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21" fillId="7" borderId="6" xfId="0" applyNumberFormat="1" applyFont="1" applyFill="1" applyBorder="1" applyAlignment="1">
      <alignment horizontal="center" vertical="center" wrapText="1"/>
    </xf>
    <xf numFmtId="49" fontId="21" fillId="7" borderId="1" xfId="0" applyNumberFormat="1" applyFont="1" applyFill="1" applyBorder="1" applyAlignment="1">
      <alignment horizontal="center" vertical="center" wrapText="1"/>
    </xf>
    <xf numFmtId="49" fontId="8" fillId="7" borderId="20" xfId="0" applyNumberFormat="1" applyFont="1" applyFill="1" applyBorder="1" applyAlignment="1">
      <alignment horizontal="center" vertical="center"/>
    </xf>
    <xf numFmtId="49" fontId="8" fillId="7" borderId="4" xfId="0" applyNumberFormat="1" applyFont="1" applyFill="1" applyBorder="1" applyAlignment="1">
      <alignment horizontal="center" vertical="center"/>
    </xf>
    <xf numFmtId="49" fontId="8" fillId="7" borderId="21" xfId="0" applyNumberFormat="1" applyFont="1" applyFill="1" applyBorder="1" applyAlignment="1">
      <alignment horizontal="center" vertical="center"/>
    </xf>
    <xf numFmtId="49" fontId="8" fillId="7" borderId="16" xfId="0" applyNumberFormat="1" applyFont="1" applyFill="1" applyBorder="1" applyAlignment="1">
      <alignment horizontal="center" vertical="center"/>
    </xf>
    <xf numFmtId="1" fontId="24" fillId="8" borderId="20" xfId="0" applyNumberFormat="1" applyFont="1" applyFill="1" applyBorder="1" applyAlignment="1">
      <alignment horizontal="center" vertical="center"/>
    </xf>
    <xf numFmtId="1" fontId="24" fillId="8" borderId="7" xfId="0" applyNumberFormat="1" applyFont="1" applyFill="1" applyBorder="1" applyAlignment="1">
      <alignment horizontal="center" vertical="center"/>
    </xf>
    <xf numFmtId="1" fontId="24" fillId="8" borderId="21" xfId="0" applyNumberFormat="1" applyFont="1" applyFill="1" applyBorder="1" applyAlignment="1">
      <alignment horizontal="center" vertical="center"/>
    </xf>
    <xf numFmtId="1" fontId="24" fillId="8" borderId="2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3" fillId="6" borderId="1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164" fontId="18" fillId="5" borderId="7" xfId="0" applyNumberFormat="1" applyFont="1" applyFill="1" applyBorder="1" applyAlignment="1">
      <alignment horizontal="center" vertical="center"/>
    </xf>
    <xf numFmtId="164" fontId="18" fillId="5" borderId="22" xfId="0" applyNumberFormat="1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4" xfId="0" applyFont="1" applyFill="1" applyBorder="1" applyAlignment="1">
      <alignment horizontal="center" vertical="center"/>
    </xf>
    <xf numFmtId="0" fontId="22" fillId="9" borderId="23" xfId="0" applyFont="1" applyFill="1" applyBorder="1" applyAlignment="1">
      <alignment horizontal="center" vertical="center"/>
    </xf>
    <xf numFmtId="0" fontId="19" fillId="5" borderId="20" xfId="0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304800</xdr:colOff>
      <xdr:row>0</xdr:row>
      <xdr:rowOff>47625</xdr:rowOff>
    </xdr:from>
    <xdr:ext cx="1057275" cy="628650"/>
    <xdr:pic>
      <xdr:nvPicPr>
        <xdr:cNvPr id="2" name="image2.jp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10150" y="47625"/>
          <a:ext cx="1057275" cy="6286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0</xdr:row>
      <xdr:rowOff>66675</xdr:rowOff>
    </xdr:from>
    <xdr:ext cx="581024" cy="567054"/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6675"/>
          <a:ext cx="581024" cy="567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oulecup.apagl@gmail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pagl.pt/" TargetMode="External"/><Relationship Id="rId1" Type="http://schemas.openxmlformats.org/officeDocument/2006/relationships/hyperlink" Target="mailto:loulecup.apagl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pagl.pt/" TargetMode="External"/><Relationship Id="rId4" Type="http://schemas.openxmlformats.org/officeDocument/2006/relationships/hyperlink" Target="http://www.apag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tabSelected="1" topLeftCell="A16" zoomScaleNormal="100" workbookViewId="0">
      <selection activeCell="R23" sqref="R23"/>
    </sheetView>
  </sheetViews>
  <sheetFormatPr defaultRowHeight="15" x14ac:dyDescent="0.25"/>
  <cols>
    <col min="1" max="2" width="6.7109375" customWidth="1"/>
    <col min="3" max="16" width="5.7109375" customWidth="1"/>
  </cols>
  <sheetData>
    <row r="1" spans="1:16" ht="54.95" customHeight="1" x14ac:dyDescent="0.25">
      <c r="A1" s="40" t="s">
        <v>51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8" customHeight="1" x14ac:dyDescent="0.25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</row>
    <row r="3" spans="1:16" ht="15" customHeight="1" x14ac:dyDescent="0.25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2"/>
    </row>
    <row r="4" spans="1:16" ht="15" customHeight="1" x14ac:dyDescent="0.25">
      <c r="A4" s="53" t="s">
        <v>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5"/>
    </row>
    <row r="5" spans="1:16" ht="15" customHeight="1" x14ac:dyDescent="0.25">
      <c r="A5" s="53" t="s">
        <v>56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5"/>
    </row>
    <row r="6" spans="1:16" ht="15" customHeight="1" thickBot="1" x14ac:dyDescent="0.3">
      <c r="A6" s="80" t="s">
        <v>18</v>
      </c>
      <c r="B6" s="68"/>
      <c r="C6" s="68"/>
      <c r="D6" s="68"/>
      <c r="E6" s="68"/>
      <c r="F6" s="68"/>
      <c r="G6" s="68" t="s">
        <v>19</v>
      </c>
      <c r="H6" s="68"/>
      <c r="I6" s="68"/>
      <c r="J6" s="68"/>
      <c r="K6" s="68"/>
      <c r="L6" s="68"/>
      <c r="M6" s="68"/>
      <c r="N6" s="68"/>
      <c r="O6" s="68"/>
      <c r="P6" s="69"/>
    </row>
    <row r="7" spans="1:16" ht="27" customHeight="1" x14ac:dyDescent="0.25">
      <c r="A7" s="81" t="s">
        <v>45</v>
      </c>
      <c r="B7" s="82"/>
      <c r="C7" s="82"/>
      <c r="D7" s="82"/>
      <c r="E7" s="82"/>
      <c r="F7" s="82"/>
      <c r="G7" s="82"/>
      <c r="H7" s="83"/>
      <c r="I7" s="84" t="s">
        <v>57</v>
      </c>
      <c r="J7" s="85"/>
      <c r="K7" s="85"/>
      <c r="L7" s="85"/>
      <c r="M7" s="85"/>
      <c r="N7" s="85"/>
      <c r="O7" s="85"/>
      <c r="P7" s="86"/>
    </row>
    <row r="8" spans="1:16" ht="18" customHeight="1" x14ac:dyDescent="0.25">
      <c r="A8" s="56" t="s">
        <v>30</v>
      </c>
      <c r="B8" s="43"/>
      <c r="C8" s="16"/>
      <c r="D8" s="17"/>
      <c r="E8" s="65"/>
      <c r="F8" s="56" t="s">
        <v>3</v>
      </c>
      <c r="G8" s="42"/>
      <c r="H8" s="43"/>
      <c r="I8" s="70"/>
      <c r="J8" s="71"/>
      <c r="K8" s="71"/>
      <c r="L8" s="71"/>
      <c r="M8" s="71"/>
      <c r="N8" s="71"/>
      <c r="O8" s="71"/>
      <c r="P8" s="72"/>
    </row>
    <row r="9" spans="1:16" ht="18" customHeight="1" x14ac:dyDescent="0.25">
      <c r="A9" s="63" t="s">
        <v>4</v>
      </c>
      <c r="B9" s="64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2"/>
    </row>
    <row r="10" spans="1:16" ht="30" customHeight="1" x14ac:dyDescent="0.25">
      <c r="A10" s="60" t="s">
        <v>5</v>
      </c>
      <c r="B10" s="1" t="s">
        <v>6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2"/>
    </row>
    <row r="11" spans="1:16" ht="18" customHeight="1" x14ac:dyDescent="0.25">
      <c r="A11" s="60"/>
      <c r="B11" s="57" t="s">
        <v>7</v>
      </c>
      <c r="C11" s="58"/>
      <c r="D11" s="59"/>
      <c r="E11" s="16"/>
      <c r="F11" s="17"/>
      <c r="G11" s="17"/>
      <c r="H11" s="17"/>
      <c r="I11" s="65"/>
      <c r="J11" s="87" t="s">
        <v>8</v>
      </c>
      <c r="K11" s="88"/>
      <c r="L11" s="91"/>
      <c r="M11" s="91"/>
      <c r="N11" s="91"/>
      <c r="O11" s="91"/>
      <c r="P11" s="92"/>
    </row>
    <row r="12" spans="1:16" ht="18" customHeight="1" x14ac:dyDescent="0.25">
      <c r="A12" s="3" t="s">
        <v>9</v>
      </c>
      <c r="B12" s="95"/>
      <c r="C12" s="96"/>
      <c r="D12" s="96"/>
      <c r="E12" s="96"/>
      <c r="F12" s="96"/>
      <c r="G12" s="96"/>
      <c r="H12" s="96"/>
      <c r="I12" s="97"/>
      <c r="J12" s="89"/>
      <c r="K12" s="90"/>
      <c r="L12" s="93"/>
      <c r="M12" s="93"/>
      <c r="N12" s="93"/>
      <c r="O12" s="93"/>
      <c r="P12" s="94"/>
    </row>
    <row r="13" spans="1:16" ht="18" customHeight="1" x14ac:dyDescent="0.25">
      <c r="A13" s="4" t="s">
        <v>50</v>
      </c>
      <c r="B13" s="16"/>
      <c r="C13" s="17"/>
      <c r="D13" s="17"/>
      <c r="E13" s="17"/>
      <c r="F13" s="17"/>
      <c r="G13" s="18"/>
      <c r="H13" s="13" t="s">
        <v>49</v>
      </c>
      <c r="I13" s="14"/>
      <c r="J13" s="14"/>
      <c r="K13" s="15"/>
      <c r="L13" s="19"/>
      <c r="M13" s="20"/>
      <c r="N13" s="20"/>
      <c r="O13" s="20"/>
      <c r="P13" s="21"/>
    </row>
    <row r="14" spans="1:16" ht="5.0999999999999996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26.1" customHeight="1" x14ac:dyDescent="0.25">
      <c r="A15" s="6" t="s">
        <v>32</v>
      </c>
      <c r="B15" s="7" t="s">
        <v>33</v>
      </c>
      <c r="C15" s="98" t="s">
        <v>34</v>
      </c>
      <c r="D15" s="98"/>
      <c r="E15" s="34" t="s">
        <v>35</v>
      </c>
      <c r="F15" s="34"/>
      <c r="G15" s="34" t="s">
        <v>36</v>
      </c>
      <c r="H15" s="34"/>
      <c r="I15" s="34" t="s">
        <v>44</v>
      </c>
      <c r="J15" s="34"/>
      <c r="K15" s="34" t="s">
        <v>42</v>
      </c>
      <c r="L15" s="34"/>
      <c r="M15" s="34" t="s">
        <v>43</v>
      </c>
      <c r="N15" s="34"/>
      <c r="O15" s="34" t="s">
        <v>41</v>
      </c>
      <c r="P15" s="34"/>
    </row>
    <row r="16" spans="1:16" ht="18" customHeight="1" x14ac:dyDescent="0.25">
      <c r="A16" s="66" t="s">
        <v>11</v>
      </c>
      <c r="B16" s="2" t="s">
        <v>20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</row>
    <row r="17" spans="1:16" ht="18" customHeight="1" x14ac:dyDescent="0.25">
      <c r="A17" s="67"/>
      <c r="B17" s="2" t="s">
        <v>21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</row>
    <row r="18" spans="1:16" ht="18" customHeight="1" x14ac:dyDescent="0.25">
      <c r="A18" s="66" t="s">
        <v>10</v>
      </c>
      <c r="B18" s="2" t="s">
        <v>20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</row>
    <row r="19" spans="1:16" ht="18" customHeight="1" x14ac:dyDescent="0.25">
      <c r="A19" s="67"/>
      <c r="B19" s="2" t="s">
        <v>21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pans="1:16" ht="18" customHeight="1" x14ac:dyDescent="0.25">
      <c r="A20" s="66" t="s">
        <v>12</v>
      </c>
      <c r="B20" s="2" t="s">
        <v>20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</row>
    <row r="21" spans="1:16" ht="18" customHeight="1" x14ac:dyDescent="0.25">
      <c r="A21" s="67"/>
      <c r="B21" s="2" t="s">
        <v>21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</row>
    <row r="22" spans="1:16" ht="18" customHeight="1" x14ac:dyDescent="0.25">
      <c r="A22" s="66" t="s">
        <v>13</v>
      </c>
      <c r="B22" s="2" t="s">
        <v>20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</row>
    <row r="23" spans="1:16" ht="18" customHeight="1" x14ac:dyDescent="0.25">
      <c r="A23" s="67"/>
      <c r="B23" s="2" t="s">
        <v>21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 ht="22.5" customHeight="1" x14ac:dyDescent="0.25">
      <c r="A24" s="136" t="s">
        <v>22</v>
      </c>
      <c r="B24" s="137"/>
      <c r="C24" s="36">
        <f t="shared" ref="C24:E24" si="0">SUM(C16:D23)</f>
        <v>0</v>
      </c>
      <c r="D24" s="37"/>
      <c r="E24" s="36">
        <f t="shared" si="0"/>
        <v>0</v>
      </c>
      <c r="F24" s="37"/>
      <c r="G24" s="36">
        <f t="shared" ref="G24" si="1">SUM(G16:H23)</f>
        <v>0</v>
      </c>
      <c r="H24" s="37"/>
      <c r="I24" s="36">
        <f t="shared" ref="I24" si="2">SUM(I16:J23)</f>
        <v>0</v>
      </c>
      <c r="J24" s="37"/>
      <c r="K24" s="36">
        <f t="shared" ref="K24:M24" si="3">SUM(K16:L23)</f>
        <v>0</v>
      </c>
      <c r="L24" s="37"/>
      <c r="M24" s="36">
        <f t="shared" si="3"/>
        <v>0</v>
      </c>
      <c r="N24" s="37"/>
      <c r="O24" s="36">
        <f t="shared" ref="O24" si="4">SUM(O16:P23)</f>
        <v>0</v>
      </c>
      <c r="P24" s="37"/>
    </row>
    <row r="25" spans="1:16" ht="20.100000000000001" customHeight="1" x14ac:dyDescent="0.25">
      <c r="A25" s="99" t="s">
        <v>23</v>
      </c>
      <c r="B25" s="100"/>
      <c r="C25" s="38">
        <f>C24*20</f>
        <v>0</v>
      </c>
      <c r="D25" s="38"/>
      <c r="E25" s="38">
        <f>E24*20</f>
        <v>0</v>
      </c>
      <c r="F25" s="38"/>
      <c r="G25" s="38">
        <f>G24*20</f>
        <v>0</v>
      </c>
      <c r="H25" s="38"/>
      <c r="I25" s="38">
        <f>I24*30</f>
        <v>0</v>
      </c>
      <c r="J25" s="38"/>
      <c r="K25" s="38">
        <f>K24*30</f>
        <v>0</v>
      </c>
      <c r="L25" s="38"/>
      <c r="M25" s="38">
        <f>M24*30</f>
        <v>0</v>
      </c>
      <c r="N25" s="38"/>
      <c r="O25" s="38">
        <f>O24*40</f>
        <v>0</v>
      </c>
      <c r="P25" s="38"/>
    </row>
    <row r="26" spans="1:16" ht="24" customHeight="1" x14ac:dyDescent="0.25">
      <c r="A26" s="44" t="s">
        <v>31</v>
      </c>
      <c r="B26" s="45"/>
      <c r="C26" s="45"/>
      <c r="D26" s="46"/>
      <c r="E26" s="110" t="s">
        <v>37</v>
      </c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</row>
    <row r="27" spans="1:16" ht="18" customHeight="1" x14ac:dyDescent="0.25">
      <c r="A27" s="122" t="s">
        <v>14</v>
      </c>
      <c r="B27" s="123"/>
      <c r="C27" s="79"/>
      <c r="D27" s="79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</row>
    <row r="28" spans="1:16" ht="18" customHeight="1" x14ac:dyDescent="0.25">
      <c r="A28" s="122" t="s">
        <v>25</v>
      </c>
      <c r="B28" s="123"/>
      <c r="C28" s="79"/>
      <c r="D28" s="79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</row>
    <row r="29" spans="1:16" ht="18" customHeight="1" x14ac:dyDescent="0.25">
      <c r="A29" s="122" t="s">
        <v>26</v>
      </c>
      <c r="B29" s="123"/>
      <c r="C29" s="79"/>
      <c r="D29" s="79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</row>
    <row r="30" spans="1:16" ht="18" customHeight="1" x14ac:dyDescent="0.25">
      <c r="A30" s="122" t="s">
        <v>27</v>
      </c>
      <c r="B30" s="123"/>
      <c r="C30" s="79"/>
      <c r="D30" s="79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</row>
    <row r="31" spans="1:16" ht="18" customHeight="1" x14ac:dyDescent="0.25">
      <c r="A31" s="122" t="s">
        <v>28</v>
      </c>
      <c r="B31" s="123"/>
      <c r="C31" s="79"/>
      <c r="D31" s="79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</row>
    <row r="32" spans="1:16" ht="18" customHeight="1" x14ac:dyDescent="0.25">
      <c r="A32" s="108" t="s">
        <v>24</v>
      </c>
      <c r="B32" s="108"/>
      <c r="C32" s="109">
        <f>SUM(C27:D31)</f>
        <v>0</v>
      </c>
      <c r="D32" s="109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</row>
    <row r="33" spans="1:19" ht="5.0999999999999996" customHeight="1" x14ac:dyDescent="0.25">
      <c r="A33" s="8"/>
      <c r="B33" s="8"/>
      <c r="C33" s="9"/>
      <c r="D33" s="9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9" ht="18" customHeight="1" x14ac:dyDescent="0.25">
      <c r="A34" s="114" t="s">
        <v>29</v>
      </c>
      <c r="B34" s="115"/>
      <c r="C34" s="115"/>
      <c r="D34" s="118">
        <f>C24+E24+G24+I24+K24+M24+O24+C32</f>
        <v>0</v>
      </c>
      <c r="E34" s="119"/>
      <c r="F34" s="112" t="s">
        <v>38</v>
      </c>
      <c r="G34" s="113"/>
      <c r="H34" s="113"/>
      <c r="I34" s="32" t="s">
        <v>39</v>
      </c>
      <c r="J34" s="32"/>
      <c r="K34" s="32" t="s">
        <v>40</v>
      </c>
      <c r="L34" s="32"/>
      <c r="M34" s="73" t="s">
        <v>24</v>
      </c>
      <c r="N34" s="74"/>
      <c r="O34" s="74"/>
      <c r="P34" s="75"/>
    </row>
    <row r="35" spans="1:19" ht="18" customHeight="1" x14ac:dyDescent="0.25">
      <c r="A35" s="116"/>
      <c r="B35" s="117"/>
      <c r="C35" s="117"/>
      <c r="D35" s="120"/>
      <c r="E35" s="121"/>
      <c r="F35" s="112"/>
      <c r="G35" s="113"/>
      <c r="H35" s="113"/>
      <c r="I35" s="39">
        <f>SUM(C24:P24)</f>
        <v>0</v>
      </c>
      <c r="J35" s="33"/>
      <c r="K35" s="33">
        <f>SUM(C28:D29)</f>
        <v>0</v>
      </c>
      <c r="L35" s="33"/>
      <c r="M35" s="76">
        <f>IF(AND(I35&gt;24, K35=4), 0, MAX((I35-K35*8)*50, 0))</f>
        <v>0</v>
      </c>
      <c r="N35" s="77"/>
      <c r="O35" s="77"/>
      <c r="P35" s="78"/>
    </row>
    <row r="36" spans="1:19" ht="5.0999999999999996" customHeight="1" x14ac:dyDescent="0.25"/>
    <row r="37" spans="1:19" ht="18" customHeight="1" x14ac:dyDescent="0.25">
      <c r="A37" s="128" t="s">
        <v>46</v>
      </c>
      <c r="B37" s="128"/>
      <c r="C37" s="128"/>
      <c r="D37" s="26">
        <f>(SUM(C25:P25)+M35)</f>
        <v>0</v>
      </c>
      <c r="E37" s="131"/>
      <c r="F37" s="22" t="s">
        <v>52</v>
      </c>
      <c r="G37" s="23"/>
      <c r="H37" s="23"/>
      <c r="I37" s="23"/>
      <c r="J37" s="23"/>
      <c r="K37" s="129"/>
      <c r="L37" s="129"/>
      <c r="M37" s="26">
        <f>IF(K37="Y",((SUM(C25:P25)-((SUM(C25:P25)*10)/100))+M35),D37)</f>
        <v>0</v>
      </c>
      <c r="N37" s="27"/>
      <c r="O37" s="27"/>
      <c r="P37" s="28"/>
    </row>
    <row r="38" spans="1:19" ht="18" customHeight="1" x14ac:dyDescent="0.25">
      <c r="A38" s="128"/>
      <c r="B38" s="128"/>
      <c r="C38" s="128"/>
      <c r="D38" s="29"/>
      <c r="E38" s="132"/>
      <c r="F38" s="24"/>
      <c r="G38" s="25"/>
      <c r="H38" s="25"/>
      <c r="I38" s="25"/>
      <c r="J38" s="25"/>
      <c r="K38" s="130"/>
      <c r="L38" s="130"/>
      <c r="M38" s="29"/>
      <c r="N38" s="30"/>
      <c r="O38" s="30"/>
      <c r="P38" s="31"/>
      <c r="S38" s="11"/>
    </row>
    <row r="39" spans="1:19" ht="5.0999999999999996" customHeight="1" x14ac:dyDescent="0.25">
      <c r="A39" s="127"/>
      <c r="B39" s="127"/>
      <c r="C39" s="127"/>
      <c r="D39" s="126"/>
      <c r="E39" s="126"/>
    </row>
    <row r="40" spans="1:19" ht="15.95" customHeight="1" x14ac:dyDescent="0.25">
      <c r="A40" s="133" t="s">
        <v>53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5"/>
    </row>
    <row r="41" spans="1:19" ht="15.95" customHeight="1" x14ac:dyDescent="0.25">
      <c r="A41" s="47" t="s">
        <v>55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9"/>
    </row>
    <row r="42" spans="1:19" ht="15.95" customHeight="1" x14ac:dyDescent="0.25">
      <c r="A42" s="101" t="s">
        <v>54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3"/>
    </row>
    <row r="43" spans="1:19" ht="5.0999999999999996" customHeight="1" x14ac:dyDescent="0.25"/>
    <row r="44" spans="1:19" x14ac:dyDescent="0.25">
      <c r="A44" s="104" t="s">
        <v>16</v>
      </c>
      <c r="B44" s="104"/>
      <c r="C44" s="124" t="s">
        <v>17</v>
      </c>
      <c r="D44" s="124"/>
      <c r="E44" s="124"/>
      <c r="F44" s="104" t="s">
        <v>15</v>
      </c>
      <c r="G44" s="104"/>
      <c r="H44" s="106"/>
      <c r="I44" s="106"/>
      <c r="J44" s="106"/>
      <c r="K44" s="106"/>
      <c r="L44" s="106"/>
      <c r="M44" s="106"/>
      <c r="N44" s="106"/>
      <c r="O44" s="106"/>
      <c r="P44" s="106"/>
    </row>
    <row r="45" spans="1:19" x14ac:dyDescent="0.25">
      <c r="A45" s="105"/>
      <c r="B45" s="105"/>
      <c r="C45" s="125"/>
      <c r="D45" s="125"/>
      <c r="E45" s="125"/>
      <c r="F45" s="105"/>
      <c r="G45" s="105"/>
      <c r="H45" s="107"/>
      <c r="I45" s="107"/>
      <c r="J45" s="107"/>
      <c r="K45" s="107"/>
      <c r="L45" s="107"/>
      <c r="M45" s="107"/>
      <c r="N45" s="107"/>
      <c r="O45" s="107"/>
      <c r="P45" s="107"/>
    </row>
    <row r="47" spans="1:19" x14ac:dyDescent="0.25">
      <c r="A47" s="12" t="s">
        <v>47</v>
      </c>
    </row>
    <row r="48" spans="1:19" x14ac:dyDescent="0.25">
      <c r="A48" s="12" t="s">
        <v>48</v>
      </c>
    </row>
  </sheetData>
  <mergeCells count="145">
    <mergeCell ref="D37:E38"/>
    <mergeCell ref="A40:P40"/>
    <mergeCell ref="O25:P25"/>
    <mergeCell ref="O16:P16"/>
    <mergeCell ref="O17:P17"/>
    <mergeCell ref="O18:P18"/>
    <mergeCell ref="O19:P19"/>
    <mergeCell ref="O20:P20"/>
    <mergeCell ref="O21:P21"/>
    <mergeCell ref="O22:P22"/>
    <mergeCell ref="E23:F23"/>
    <mergeCell ref="G23:H23"/>
    <mergeCell ref="M23:N23"/>
    <mergeCell ref="O23:P23"/>
    <mergeCell ref="E24:F24"/>
    <mergeCell ref="G24:H24"/>
    <mergeCell ref="M24:N24"/>
    <mergeCell ref="O24:P24"/>
    <mergeCell ref="M18:N18"/>
    <mergeCell ref="M20:N20"/>
    <mergeCell ref="M21:N21"/>
    <mergeCell ref="M22:N22"/>
    <mergeCell ref="A24:B24"/>
    <mergeCell ref="C25:D25"/>
    <mergeCell ref="A42:P42"/>
    <mergeCell ref="A44:B45"/>
    <mergeCell ref="H44:P45"/>
    <mergeCell ref="A32:B32"/>
    <mergeCell ref="C32:D32"/>
    <mergeCell ref="C28:D28"/>
    <mergeCell ref="C29:D29"/>
    <mergeCell ref="E26:P32"/>
    <mergeCell ref="F34:H35"/>
    <mergeCell ref="A34:C35"/>
    <mergeCell ref="D34:E35"/>
    <mergeCell ref="A28:B28"/>
    <mergeCell ref="A29:B29"/>
    <mergeCell ref="C44:E45"/>
    <mergeCell ref="F44:G45"/>
    <mergeCell ref="D39:E39"/>
    <mergeCell ref="A39:C39"/>
    <mergeCell ref="A37:C38"/>
    <mergeCell ref="A27:B27"/>
    <mergeCell ref="A30:B30"/>
    <mergeCell ref="C27:D27"/>
    <mergeCell ref="C30:D30"/>
    <mergeCell ref="A31:B31"/>
    <mergeCell ref="K37:L38"/>
    <mergeCell ref="E25:F25"/>
    <mergeCell ref="G25:H25"/>
    <mergeCell ref="M25:N25"/>
    <mergeCell ref="C24:D24"/>
    <mergeCell ref="C23:D23"/>
    <mergeCell ref="A16:A17"/>
    <mergeCell ref="C18:D18"/>
    <mergeCell ref="C19:D19"/>
    <mergeCell ref="C20:D20"/>
    <mergeCell ref="C22:D22"/>
    <mergeCell ref="C21:D21"/>
    <mergeCell ref="E22:F22"/>
    <mergeCell ref="G22:H22"/>
    <mergeCell ref="A25:B25"/>
    <mergeCell ref="A8:B8"/>
    <mergeCell ref="A6:F6"/>
    <mergeCell ref="O15:P15"/>
    <mergeCell ref="E16:F16"/>
    <mergeCell ref="E17:F17"/>
    <mergeCell ref="E18:F18"/>
    <mergeCell ref="E19:F19"/>
    <mergeCell ref="E20:F20"/>
    <mergeCell ref="E21:F21"/>
    <mergeCell ref="G16:H16"/>
    <mergeCell ref="G17:H17"/>
    <mergeCell ref="G18:H18"/>
    <mergeCell ref="G19:H19"/>
    <mergeCell ref="G20:H20"/>
    <mergeCell ref="G21:H21"/>
    <mergeCell ref="M16:N16"/>
    <mergeCell ref="M17:N17"/>
    <mergeCell ref="A7:H7"/>
    <mergeCell ref="I7:P7"/>
    <mergeCell ref="J11:K12"/>
    <mergeCell ref="L11:P12"/>
    <mergeCell ref="E11:I11"/>
    <mergeCell ref="B12:I12"/>
    <mergeCell ref="C15:D15"/>
    <mergeCell ref="G15:H15"/>
    <mergeCell ref="M15:N15"/>
    <mergeCell ref="E15:F15"/>
    <mergeCell ref="M19:N19"/>
    <mergeCell ref="K15:L15"/>
    <mergeCell ref="K16:L16"/>
    <mergeCell ref="C16:D16"/>
    <mergeCell ref="C17:D17"/>
    <mergeCell ref="K17:L17"/>
    <mergeCell ref="K18:L18"/>
    <mergeCell ref="K19:L19"/>
    <mergeCell ref="A1:P1"/>
    <mergeCell ref="A2:P2"/>
    <mergeCell ref="A26:D26"/>
    <mergeCell ref="A41:P41"/>
    <mergeCell ref="A3:P3"/>
    <mergeCell ref="A4:P4"/>
    <mergeCell ref="A5:P5"/>
    <mergeCell ref="F8:H8"/>
    <mergeCell ref="B11:D11"/>
    <mergeCell ref="A10:A11"/>
    <mergeCell ref="C10:P10"/>
    <mergeCell ref="A9:B9"/>
    <mergeCell ref="C8:E8"/>
    <mergeCell ref="C9:P9"/>
    <mergeCell ref="A18:A19"/>
    <mergeCell ref="A20:A21"/>
    <mergeCell ref="A22:A23"/>
    <mergeCell ref="G6:P6"/>
    <mergeCell ref="I8:P8"/>
    <mergeCell ref="M34:P34"/>
    <mergeCell ref="M35:P35"/>
    <mergeCell ref="K20:L20"/>
    <mergeCell ref="K21:L21"/>
    <mergeCell ref="C31:D31"/>
    <mergeCell ref="H13:K13"/>
    <mergeCell ref="B13:G13"/>
    <mergeCell ref="L13:P13"/>
    <mergeCell ref="F37:J38"/>
    <mergeCell ref="M37:P38"/>
    <mergeCell ref="K34:L34"/>
    <mergeCell ref="K35:L35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34:J34"/>
    <mergeCell ref="I35:J35"/>
    <mergeCell ref="K22:L22"/>
    <mergeCell ref="K23:L23"/>
    <mergeCell ref="K24:L24"/>
    <mergeCell ref="K25:L25"/>
  </mergeCells>
  <dataValidations count="1">
    <dataValidation type="list" allowBlank="1" showInputMessage="1" showErrorMessage="1" sqref="K37:L38">
      <formula1>$A$47:$A$48</formula1>
    </dataValidation>
  </dataValidations>
  <hyperlinks>
    <hyperlink ref="A6" r:id="rId1" display="mailto:loulecup.apagl@gmail.com"/>
    <hyperlink ref="G6:P6" r:id="rId2" display="website: www.apagl.pt"/>
    <hyperlink ref="A6:F6" r:id="rId3" display="e-mail: loulecup.apagl@gmail.com"/>
    <hyperlink ref="K6:L6" r:id="rId4" display="website: www.apagl.pt"/>
    <hyperlink ref="I6:J6" r:id="rId5" display="website: www.apagl.pt"/>
  </hyperlinks>
  <printOptions horizontalCentered="1" verticalCentered="1"/>
  <pageMargins left="0.39370078740157483" right="0.39370078740157483" top="0.39370078740157483" bottom="0.51181102362204722" header="0" footer="0"/>
  <pageSetup paperSize="9" orientation="portrait" horizontalDpi="300" verticalDpi="300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</cp:lastModifiedBy>
  <cp:lastPrinted>2025-04-03T14:40:15Z</cp:lastPrinted>
  <dcterms:created xsi:type="dcterms:W3CDTF">2024-04-12T15:28:05Z</dcterms:created>
  <dcterms:modified xsi:type="dcterms:W3CDTF">2026-05-13T11:13:28Z</dcterms:modified>
</cp:coreProperties>
</file>